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62 TITULO V 1ER INFORME FINANCIERO 2024 EXCEL, WORD Y PDF\"/>
    </mc:Choice>
  </mc:AlternateContent>
  <xr:revisionPtr revIDLastSave="0" documentId="13_ncr:1_{C4A994B5-C98D-4699-8C74-3918DA237A75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GCP" sheetId="1" r:id="rId1"/>
  </sheets>
  <definedNames>
    <definedName name="_xlnm.Print_Area" localSheetId="0">GCP!$A$1:$G$54</definedName>
  </definedNames>
  <calcPr calcId="191029"/>
</workbook>
</file>

<file path=xl/calcChain.xml><?xml version="1.0" encoding="utf-8"?>
<calcChain xmlns="http://schemas.openxmlformats.org/spreadsheetml/2006/main">
  <c r="G21" i="1" l="1"/>
  <c r="G20" i="1"/>
  <c r="F31" i="1"/>
  <c r="E31" i="1"/>
  <c r="D31" i="1"/>
  <c r="C31" i="1"/>
  <c r="B31" i="1"/>
  <c r="F26" i="1"/>
  <c r="E26" i="1"/>
  <c r="D26" i="1"/>
  <c r="C26" i="1"/>
  <c r="B26" i="1"/>
  <c r="F23" i="1"/>
  <c r="E23" i="1"/>
  <c r="D23" i="1"/>
  <c r="C23" i="1"/>
  <c r="B23" i="1"/>
  <c r="F19" i="1"/>
  <c r="E19" i="1"/>
  <c r="D19" i="1"/>
  <c r="G19" i="1" s="1"/>
  <c r="C19" i="1"/>
  <c r="B19" i="1"/>
  <c r="F10" i="1"/>
  <c r="E10" i="1"/>
  <c r="D10" i="1"/>
  <c r="C10" i="1"/>
  <c r="B10" i="1"/>
  <c r="F7" i="1"/>
  <c r="E7" i="1"/>
  <c r="D7" i="1"/>
  <c r="C7" i="1"/>
  <c r="B7" i="1"/>
  <c r="D35" i="1"/>
  <c r="D34" i="1"/>
  <c r="G34" i="1" s="1"/>
  <c r="D33" i="1"/>
  <c r="G33" i="1" s="1"/>
  <c r="G31" i="1"/>
  <c r="G35" i="1"/>
  <c r="G32" i="1"/>
  <c r="G30" i="1"/>
  <c r="G29" i="1"/>
  <c r="G28" i="1"/>
  <c r="G27" i="1"/>
  <c r="G25" i="1"/>
  <c r="G24" i="1"/>
  <c r="G22" i="1"/>
  <c r="G18" i="1"/>
  <c r="G17" i="1"/>
  <c r="G16" i="1"/>
  <c r="G15" i="1"/>
  <c r="G14" i="1"/>
  <c r="G13" i="1"/>
  <c r="G12" i="1"/>
  <c r="G11" i="1"/>
  <c r="G9" i="1"/>
  <c r="G8" i="1"/>
  <c r="G23" i="1" l="1"/>
  <c r="C6" i="1"/>
  <c r="E6" i="1"/>
  <c r="G10" i="1"/>
  <c r="D37" i="1"/>
  <c r="B6" i="1"/>
  <c r="G7" i="1"/>
  <c r="D6" i="1"/>
  <c r="F6" i="1"/>
  <c r="B37" i="1"/>
  <c r="F37" i="1"/>
  <c r="G26" i="1"/>
  <c r="C37" i="1"/>
  <c r="E37" i="1"/>
  <c r="G37" i="1" l="1"/>
  <c r="G6" i="1"/>
</calcChain>
</file>

<file path=xl/sharedStrings.xml><?xml version="1.0" encoding="utf-8"?>
<sst xmlns="http://schemas.openxmlformats.org/spreadsheetml/2006/main" count="43" uniqueCount="43">
  <si>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</si>
  <si>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</si>
  <si>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</si>
  <si>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</si>
  <si>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</si>
  <si>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</si>
  <si>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</si>
  <si>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</si>
  <si>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</si>
  <si>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</si>
  <si>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</si>
  <si>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</si>
  <si>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</si>
  <si>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</si>
  <si>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</si>
  <si>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</si>
  <si>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</si>
  <si>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</si>
  <si>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</si>
  <si>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</si>
  <si>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</si>
  <si>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</si>
  <si>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</si>
  <si>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</si>
  <si>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</si>
  <si>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</si>
  <si>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</si>
  <si>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</si>
  <si>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</si>
  <si>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</si>
  <si>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</si>
  <si>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</si>
  <si>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</si>
  <si>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</si>
  <si>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</si>
  <si>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</si>
  <si>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</si>
  <si>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</si>
  <si>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</si>
  <si>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</si>
  <si>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</si>
  <si>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</si>
  <si>
    <t>Municipio de San Felipe
Gasto por Categoría Programática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</si>
</sst>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7" fillId="0" borderId="14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9" fillId="0" borderId="14" xfId="0" applyNumberFormat="1" applyFont="1" applyBorder="1" applyAlignment="1" applyProtection="1">
      <alignment horizontal="right"/>
      <protection locked="0"/>
    </xf>
    <xf numFmtId="0" fontId="5" fillId="0" borderId="0" xfId="0" applyFont="1"/>
    <xf numFmtId="4" fontId="2" fillId="0" borderId="14" xfId="0" applyNumberFormat="1" applyFont="1" applyFill="1" applyBorder="1" applyProtection="1"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2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00000000-0005-0000-0000-000003000000}"/>
    <cellStyle name="Millares 2 2 3" xfId="23" xr:uid="{00000000-0005-0000-0000-000004000000}"/>
    <cellStyle name="Millares 2 3" xfId="4" xr:uid="{00000000-0005-0000-0000-000005000000}"/>
    <cellStyle name="Millares 2 3 2" xfId="19" xr:uid="{00000000-0005-0000-0000-000006000000}"/>
    <cellStyle name="Millares 2 3 3" xfId="24" xr:uid="{00000000-0005-0000-0000-000007000000}"/>
    <cellStyle name="Millares 2 4" xfId="17" xr:uid="{00000000-0005-0000-0000-000008000000}"/>
    <cellStyle name="Millares 2 5" xfId="22" xr:uid="{00000000-0005-0000-0000-000009000000}"/>
    <cellStyle name="Millares 3" xfId="5" xr:uid="{00000000-0005-0000-0000-00000A000000}"/>
    <cellStyle name="Millares 3 2" xfId="20" xr:uid="{00000000-0005-0000-0000-00000B000000}"/>
    <cellStyle name="Millares 3 3" xfId="25" xr:uid="{00000000-0005-0000-0000-00000C000000}"/>
    <cellStyle name="Moneda 2" xfId="6" xr:uid="{00000000-0005-0000-0000-00000D000000}"/>
    <cellStyle name="Moneda 2 2" xfId="21" xr:uid="{00000000-0005-0000-0000-00000E000000}"/>
    <cellStyle name="Moneda 2 3" xfId="26" xr:uid="{00000000-0005-0000-0000-00000F000000}"/>
    <cellStyle name="Normal" xfId="0" builtinId="0"/>
    <cellStyle name="Normal 2" xfId="7" xr:uid="{00000000-0005-0000-0000-000011000000}"/>
    <cellStyle name="Normal 2 2" xfId="8" xr:uid="{00000000-0005-0000-0000-000012000000}"/>
    <cellStyle name="Normal 3" xfId="9" xr:uid="{00000000-0005-0000-0000-000013000000}"/>
    <cellStyle name="Normal 4" xfId="10" xr:uid="{00000000-0005-0000-0000-000014000000}"/>
    <cellStyle name="Normal 4 2" xfId="11" xr:uid="{00000000-0005-0000-0000-000015000000}"/>
    <cellStyle name="Normal 5" xfId="12" xr:uid="{00000000-0005-0000-0000-000016000000}"/>
    <cellStyle name="Normal 5 2" xfId="13" xr:uid="{00000000-0005-0000-0000-000017000000}"/>
    <cellStyle name="Normal 6" xfId="14" xr:uid="{00000000-0005-0000-0000-000018000000}"/>
    <cellStyle name="Normal 6 2" xfId="15" xr:uid="{00000000-0005-0000-0000-000019000000}"/>
    <cellStyle name="Porcentual 2" xfId="16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view="pageBreakPreview" zoomScaleNormal="100" zoomScaleSheetLayoutView="100" workbookViewId="0">
      <selection activeCell="E32" sqref="E32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30" t="s">
        <v>42</v>
      </c>
      <c r="B1" s="31"/>
      <c r="C1" s="31"/>
      <c r="D1" s="31"/>
      <c r="E1" s="31"/>
      <c r="F1" s="31"/>
      <c r="G1" s="32"/>
    </row>
    <row r="2" spans="1:7" ht="14.45" customHeight="1" x14ac:dyDescent="0.2">
      <c r="A2" s="15"/>
      <c r="B2" s="27" t="s">
        <v>0</v>
      </c>
      <c r="C2" s="28"/>
      <c r="D2" s="28"/>
      <c r="E2" s="28"/>
      <c r="F2" s="29"/>
      <c r="G2" s="25" t="s">
        <v>7</v>
      </c>
    </row>
    <row r="3" spans="1:7" ht="22.5" x14ac:dyDescent="0.2">
      <c r="A3" s="16" t="s">
        <v>1</v>
      </c>
      <c r="B3" s="17" t="s">
        <v>2</v>
      </c>
      <c r="C3" s="6" t="s">
        <v>3</v>
      </c>
      <c r="D3" s="6" t="s">
        <v>4</v>
      </c>
      <c r="E3" s="6" t="s">
        <v>5</v>
      </c>
      <c r="F3" s="18" t="s">
        <v>6</v>
      </c>
      <c r="G3" s="26"/>
    </row>
    <row r="4" spans="1:7" x14ac:dyDescent="0.2">
      <c r="A4" s="19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3" t="s">
        <v>10</v>
      </c>
      <c r="B6" s="22">
        <f>B7+B10+B19+B23+B26+B31</f>
        <v>455621729.63999999</v>
      </c>
      <c r="C6" s="22">
        <f t="shared" ref="C6:G6" si="0">C7+C10+C19+C23+C26+C31</f>
        <v>155783347.18000001</v>
      </c>
      <c r="D6" s="22">
        <f t="shared" si="0"/>
        <v>611405076.81999993</v>
      </c>
      <c r="E6" s="22">
        <f t="shared" si="0"/>
        <v>97556208.589999989</v>
      </c>
      <c r="F6" s="22">
        <f t="shared" si="0"/>
        <v>97806834.50999999</v>
      </c>
      <c r="G6" s="22">
        <f t="shared" si="0"/>
        <v>513848868.22999996</v>
      </c>
    </row>
    <row r="7" spans="1:7" x14ac:dyDescent="0.2">
      <c r="A7" s="20" t="s">
        <v>11</v>
      </c>
      <c r="B7" s="10">
        <f>SUM(B8:B9)</f>
        <v>0</v>
      </c>
      <c r="C7" s="10">
        <f t="shared" ref="C7:F7" si="1">SUM(C8:C9)</f>
        <v>1700351.31</v>
      </c>
      <c r="D7" s="10">
        <f t="shared" si="1"/>
        <v>1700351.31</v>
      </c>
      <c r="E7" s="10">
        <f t="shared" si="1"/>
        <v>0</v>
      </c>
      <c r="F7" s="10">
        <f t="shared" si="1"/>
        <v>0</v>
      </c>
      <c r="G7" s="10">
        <f>D7-E7</f>
        <v>1700351.31</v>
      </c>
    </row>
    <row r="8" spans="1:7" x14ac:dyDescent="0.2">
      <c r="A8" s="21" t="s">
        <v>12</v>
      </c>
      <c r="B8" s="24">
        <v>0</v>
      </c>
      <c r="C8" s="24">
        <v>1700351.31</v>
      </c>
      <c r="D8" s="24">
        <v>1700351.31</v>
      </c>
      <c r="E8" s="24">
        <v>0</v>
      </c>
      <c r="F8" s="24">
        <v>0</v>
      </c>
      <c r="G8" s="11">
        <f>D8-E8</f>
        <v>1700351.31</v>
      </c>
    </row>
    <row r="9" spans="1:7" x14ac:dyDescent="0.2">
      <c r="A9" s="21" t="s">
        <v>13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11">
        <f t="shared" ref="G9:G37" si="2">D9-E9</f>
        <v>0</v>
      </c>
    </row>
    <row r="10" spans="1:7" x14ac:dyDescent="0.2">
      <c r="A10" s="20" t="s">
        <v>14</v>
      </c>
      <c r="B10" s="10">
        <f>SUM(B11:B18)</f>
        <v>451220044.80000001</v>
      </c>
      <c r="C10" s="10">
        <f t="shared" ref="C10:F10" si="3">SUM(C11:C18)</f>
        <v>153982995.87</v>
      </c>
      <c r="D10" s="10">
        <f t="shared" si="3"/>
        <v>605203040.66999996</v>
      </c>
      <c r="E10" s="10">
        <f t="shared" si="3"/>
        <v>96777361.929999992</v>
      </c>
      <c r="F10" s="10">
        <f t="shared" si="3"/>
        <v>97027987.849999994</v>
      </c>
      <c r="G10" s="10">
        <f>D10-E10</f>
        <v>508425678.73999995</v>
      </c>
    </row>
    <row r="11" spans="1:7" x14ac:dyDescent="0.2">
      <c r="A11" s="21" t="s">
        <v>15</v>
      </c>
      <c r="B11" s="24">
        <v>451220044.80000001</v>
      </c>
      <c r="C11" s="24">
        <v>112279107.69</v>
      </c>
      <c r="D11" s="24">
        <v>563499152.49000001</v>
      </c>
      <c r="E11" s="24">
        <v>89161550.849999994</v>
      </c>
      <c r="F11" s="24">
        <v>89412176.769999996</v>
      </c>
      <c r="G11" s="11">
        <f t="shared" si="2"/>
        <v>474337601.63999999</v>
      </c>
    </row>
    <row r="12" spans="1:7" x14ac:dyDescent="0.2">
      <c r="A12" s="21" t="s">
        <v>16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11">
        <f t="shared" si="2"/>
        <v>0</v>
      </c>
    </row>
    <row r="13" spans="1:7" x14ac:dyDescent="0.2">
      <c r="A13" s="21" t="s">
        <v>17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11">
        <f t="shared" si="2"/>
        <v>0</v>
      </c>
    </row>
    <row r="14" spans="1:7" x14ac:dyDescent="0.2">
      <c r="A14" s="21" t="s">
        <v>18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11">
        <f t="shared" si="2"/>
        <v>0</v>
      </c>
    </row>
    <row r="15" spans="1:7" x14ac:dyDescent="0.2">
      <c r="A15" s="21" t="s">
        <v>19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11">
        <f t="shared" si="2"/>
        <v>0</v>
      </c>
    </row>
    <row r="16" spans="1:7" x14ac:dyDescent="0.2">
      <c r="A16" s="21" t="s">
        <v>20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11">
        <f t="shared" si="2"/>
        <v>0</v>
      </c>
    </row>
    <row r="17" spans="1:7" x14ac:dyDescent="0.2">
      <c r="A17" s="21" t="s">
        <v>21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11">
        <f t="shared" si="2"/>
        <v>0</v>
      </c>
    </row>
    <row r="18" spans="1:7" x14ac:dyDescent="0.2">
      <c r="A18" s="21" t="s">
        <v>22</v>
      </c>
      <c r="B18" s="24">
        <v>0</v>
      </c>
      <c r="C18" s="24">
        <v>41703888.18</v>
      </c>
      <c r="D18" s="24">
        <v>41703888.18</v>
      </c>
      <c r="E18" s="24">
        <v>7615811.0800000001</v>
      </c>
      <c r="F18" s="24">
        <v>7615811.0800000001</v>
      </c>
      <c r="G18" s="11">
        <f t="shared" si="2"/>
        <v>34088077.100000001</v>
      </c>
    </row>
    <row r="19" spans="1:7" x14ac:dyDescent="0.2">
      <c r="A19" s="20" t="s">
        <v>23</v>
      </c>
      <c r="B19" s="10">
        <f>SUM(B20:B22)</f>
        <v>4401684.84</v>
      </c>
      <c r="C19" s="10">
        <f t="shared" ref="C19:F19" si="4">SUM(C20:C22)</f>
        <v>100000</v>
      </c>
      <c r="D19" s="10">
        <f t="shared" si="4"/>
        <v>4501684.84</v>
      </c>
      <c r="E19" s="10">
        <f t="shared" si="4"/>
        <v>778846.66</v>
      </c>
      <c r="F19" s="10">
        <f t="shared" si="4"/>
        <v>778846.66</v>
      </c>
      <c r="G19" s="10">
        <f>D19-E19</f>
        <v>3722838.1799999997</v>
      </c>
    </row>
    <row r="20" spans="1:7" x14ac:dyDescent="0.2">
      <c r="A20" s="21" t="s">
        <v>24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f>D20-E20</f>
        <v>0</v>
      </c>
    </row>
    <row r="21" spans="1:7" x14ac:dyDescent="0.2">
      <c r="A21" s="21" t="s">
        <v>25</v>
      </c>
      <c r="B21" s="11">
        <v>4401684.84</v>
      </c>
      <c r="C21" s="11">
        <v>100000</v>
      </c>
      <c r="D21" s="11">
        <v>4501684.84</v>
      </c>
      <c r="E21" s="11">
        <v>778846.66</v>
      </c>
      <c r="F21" s="11">
        <v>778846.66</v>
      </c>
      <c r="G21" s="11">
        <f>D21-E21</f>
        <v>3722838.1799999997</v>
      </c>
    </row>
    <row r="22" spans="1:7" x14ac:dyDescent="0.2">
      <c r="A22" s="21" t="s">
        <v>26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f t="shared" si="2"/>
        <v>0</v>
      </c>
    </row>
    <row r="23" spans="1:7" x14ac:dyDescent="0.2">
      <c r="A23" s="20" t="s">
        <v>27</v>
      </c>
      <c r="B23" s="10">
        <f>SUM(B24:B25)</f>
        <v>0</v>
      </c>
      <c r="C23" s="10">
        <f>SUM(C24:C25)</f>
        <v>0</v>
      </c>
      <c r="D23" s="10">
        <f t="shared" ref="D23:F23" si="5">SUM(D24:D25)</f>
        <v>0</v>
      </c>
      <c r="E23" s="10">
        <f t="shared" si="5"/>
        <v>0</v>
      </c>
      <c r="F23" s="10">
        <f t="shared" si="5"/>
        <v>0</v>
      </c>
      <c r="G23" s="10">
        <f>D23-E23</f>
        <v>0</v>
      </c>
    </row>
    <row r="24" spans="1:7" x14ac:dyDescent="0.2">
      <c r="A24" s="21" t="s">
        <v>28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f t="shared" si="2"/>
        <v>0</v>
      </c>
    </row>
    <row r="25" spans="1:7" x14ac:dyDescent="0.2">
      <c r="A25" s="21" t="s">
        <v>29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f t="shared" si="2"/>
        <v>0</v>
      </c>
    </row>
    <row r="26" spans="1:7" x14ac:dyDescent="0.2">
      <c r="A26" s="20" t="s">
        <v>30</v>
      </c>
      <c r="B26" s="10">
        <f>SUM(B27:B30)</f>
        <v>0</v>
      </c>
      <c r="C26" s="10">
        <f>SUM(C27:C30)</f>
        <v>0</v>
      </c>
      <c r="D26" s="10">
        <f t="shared" ref="D26:F26" si="6">SUM(D27:D30)</f>
        <v>0</v>
      </c>
      <c r="E26" s="10">
        <f t="shared" si="6"/>
        <v>0</v>
      </c>
      <c r="F26" s="10">
        <f t="shared" si="6"/>
        <v>0</v>
      </c>
      <c r="G26" s="10">
        <f t="shared" si="2"/>
        <v>0</v>
      </c>
    </row>
    <row r="27" spans="1:7" x14ac:dyDescent="0.2">
      <c r="A27" s="21" t="s">
        <v>31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f t="shared" si="2"/>
        <v>0</v>
      </c>
    </row>
    <row r="28" spans="1:7" x14ac:dyDescent="0.2">
      <c r="A28" s="21" t="s">
        <v>32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2"/>
        <v>0</v>
      </c>
    </row>
    <row r="29" spans="1:7" x14ac:dyDescent="0.2">
      <c r="A29" s="21" t="s">
        <v>33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2"/>
        <v>0</v>
      </c>
    </row>
    <row r="30" spans="1:7" x14ac:dyDescent="0.2">
      <c r="A30" s="21" t="s">
        <v>34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2"/>
        <v>0</v>
      </c>
    </row>
    <row r="31" spans="1:7" x14ac:dyDescent="0.2">
      <c r="A31" s="20" t="s">
        <v>35</v>
      </c>
      <c r="B31" s="10">
        <f>SUM(B32)</f>
        <v>0</v>
      </c>
      <c r="C31" s="10">
        <f t="shared" ref="C31:F31" si="7">SUM(C32)</f>
        <v>0</v>
      </c>
      <c r="D31" s="10">
        <f t="shared" si="7"/>
        <v>0</v>
      </c>
      <c r="E31" s="10">
        <f t="shared" si="7"/>
        <v>0</v>
      </c>
      <c r="F31" s="10">
        <f t="shared" si="7"/>
        <v>0</v>
      </c>
      <c r="G31" s="10">
        <f t="shared" si="2"/>
        <v>0</v>
      </c>
    </row>
    <row r="32" spans="1:7" x14ac:dyDescent="0.2">
      <c r="A32" s="21" t="s">
        <v>36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f t="shared" si="2"/>
        <v>0</v>
      </c>
    </row>
    <row r="33" spans="1:7" x14ac:dyDescent="0.2">
      <c r="A33" s="7" t="s">
        <v>37</v>
      </c>
      <c r="B33" s="10">
        <v>0</v>
      </c>
      <c r="C33" s="10">
        <v>0</v>
      </c>
      <c r="D33" s="10">
        <f t="shared" ref="D33:D35" si="8">B33+C33</f>
        <v>0</v>
      </c>
      <c r="E33" s="10">
        <v>0</v>
      </c>
      <c r="F33" s="10">
        <v>0</v>
      </c>
      <c r="G33" s="10">
        <f t="shared" si="2"/>
        <v>0</v>
      </c>
    </row>
    <row r="34" spans="1:7" x14ac:dyDescent="0.2">
      <c r="A34" s="7" t="s">
        <v>38</v>
      </c>
      <c r="B34" s="10">
        <v>0</v>
      </c>
      <c r="C34" s="10">
        <v>0</v>
      </c>
      <c r="D34" s="10">
        <f t="shared" si="8"/>
        <v>0</v>
      </c>
      <c r="E34" s="10">
        <v>0</v>
      </c>
      <c r="F34" s="10">
        <v>0</v>
      </c>
      <c r="G34" s="10">
        <f t="shared" si="2"/>
        <v>0</v>
      </c>
    </row>
    <row r="35" spans="1:7" x14ac:dyDescent="0.2">
      <c r="A35" s="7" t="s">
        <v>39</v>
      </c>
      <c r="B35" s="10">
        <v>0</v>
      </c>
      <c r="C35" s="10">
        <v>0</v>
      </c>
      <c r="D35" s="10">
        <f t="shared" si="8"/>
        <v>0</v>
      </c>
      <c r="E35" s="10">
        <v>0</v>
      </c>
      <c r="F35" s="10">
        <v>0</v>
      </c>
      <c r="G35" s="10">
        <f t="shared" si="2"/>
        <v>0</v>
      </c>
    </row>
    <row r="36" spans="1:7" x14ac:dyDescent="0.2">
      <c r="A36" s="3"/>
      <c r="B36" s="12"/>
      <c r="C36" s="12"/>
      <c r="D36" s="12"/>
      <c r="E36" s="12"/>
      <c r="F36" s="12"/>
      <c r="G36" s="12"/>
    </row>
    <row r="37" spans="1:7" x14ac:dyDescent="0.2">
      <c r="A37" s="4" t="s">
        <v>40</v>
      </c>
      <c r="B37" s="14">
        <f>SUM(B7+B10+B19+B23+B26+B31+B34+B35+B33)</f>
        <v>455621729.63999999</v>
      </c>
      <c r="C37" s="14">
        <f t="shared" ref="C37:F37" si="9">SUM(C7+C10+C19+C23+C26+C31+C34+C35+C33)</f>
        <v>155783347.18000001</v>
      </c>
      <c r="D37" s="14">
        <f t="shared" si="9"/>
        <v>611405076.81999993</v>
      </c>
      <c r="E37" s="14">
        <f t="shared" si="9"/>
        <v>97556208.589999989</v>
      </c>
      <c r="F37" s="14">
        <f t="shared" si="9"/>
        <v>97806834.50999999</v>
      </c>
      <c r="G37" s="14">
        <f t="shared" si="2"/>
        <v>513848868.22999996</v>
      </c>
    </row>
    <row r="38" spans="1:7" x14ac:dyDescent="0.2">
      <c r="A38" s="23" t="s">
        <v>41</v>
      </c>
    </row>
  </sheetData>
  <sheetProtection formatCells="0" formatColumns="0" formatRows="0" autoFilter="0"/>
  <protectedRanges>
    <protectedRange sqref="B38:G38 A39:G65520" name="Rango1"/>
    <protectedRange sqref="B31:G31 B7:G7 A11:G18 B10:G10 A20:G22 B19:G19 A24:G25 B23:G23 A27:G30 B26:G26 A32:G32 A8:G9 A36:G36 B33:G35 G37" name="Rango1_3"/>
    <protectedRange sqref="B4:G6" name="Rango1_2_2"/>
    <protectedRange sqref="A37:F37" name="Rango1_1_2"/>
    <protectedRange sqref="A38" name="Rango1_1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E957F8-8052-4237-82F9-A550A7D02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2023-10-31T22:33:25Z</cp:lastPrinted>
  <dcterms:created xsi:type="dcterms:W3CDTF">2012-12-11T21:13:37Z</dcterms:created>
  <dcterms:modified xsi:type="dcterms:W3CDTF">2024-05-06T22:22:30Z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